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<sst xmlns="http://schemas.openxmlformats.org/spreadsheetml/2006/main" count="65" uniqueCount="35">
  <si>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</si>
  <si>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</si>
  <si>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</si>
  <si>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</si>
  <si>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</si>
  <si>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</si>
  <si>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</si>
  <si>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</si>
  <si>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</si>
  <si>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</si>
  <si>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</si>
  <si>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</si>
  <si>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</si>
  <si>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</si>
  <si>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</si>
  <si>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</si>
  <si>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</si>
  <si>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</si>
  <si>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</si>
  <si>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</si>
  <si>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</si>
  <si>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</si>
  <si>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</si>
  <si>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</si>
  <si>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</si>
  <si>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</si>
  <si>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</si>
  <si>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</si>
  <si>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</si>
  <si>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</si>
  <si>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</si>
  <si>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</si>
  <si>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за январь - март   2018 - 2019 гг.</t>
  </si>
  <si>
    <t>Врио главного врача</t>
  </si>
  <si>
    <t>А. М. Бабушкин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</si>
</sst>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7">
      <selection activeCell="I40" sqref="I4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8.25390625" style="0" customWidth="1"/>
    <col min="4" max="4" width="7.375" style="0" customWidth="1"/>
    <col min="5" max="5" width="9.75390625" style="0" customWidth="1"/>
    <col min="6" max="6" width="8.25390625" style="0" customWidth="1"/>
    <col min="7" max="7" width="6.375" style="0" customWidth="1"/>
    <col min="8" max="8" width="7.375" style="0" customWidth="1"/>
    <col min="9" max="9" width="6.875" style="0" customWidth="1"/>
    <col min="10" max="10" width="6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7" t="s">
        <v>32</v>
      </c>
      <c r="B5" s="48"/>
      <c r="C5" s="48"/>
      <c r="D5" s="48"/>
      <c r="E5" s="48"/>
      <c r="F5" s="48"/>
      <c r="G5" s="49"/>
      <c r="H5" s="49"/>
      <c r="I5" s="49"/>
      <c r="J5" s="49"/>
      <c r="K5" s="50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5" t="s">
        <v>25</v>
      </c>
      <c r="B6" s="44" t="s">
        <v>29</v>
      </c>
      <c r="C6" s="44"/>
      <c r="D6" s="44"/>
      <c r="E6" s="44"/>
      <c r="F6" s="33"/>
      <c r="G6" s="44" t="s">
        <v>30</v>
      </c>
      <c r="H6" s="44"/>
      <c r="I6" s="44"/>
      <c r="J6" s="44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6"/>
      <c r="B7" s="44">
        <v>2018</v>
      </c>
      <c r="C7" s="44"/>
      <c r="D7" s="44">
        <v>2019</v>
      </c>
      <c r="E7" s="44"/>
      <c r="F7" s="33"/>
      <c r="G7" s="44">
        <v>2018</v>
      </c>
      <c r="H7" s="44"/>
      <c r="I7" s="44">
        <v>2019</v>
      </c>
      <c r="J7" s="44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6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1</v>
      </c>
      <c r="C9" s="31">
        <f>ROUND($B9*100000/'численность населения'!$B3,1)</f>
        <v>1</v>
      </c>
      <c r="D9" s="28">
        <v>1</v>
      </c>
      <c r="E9" s="31">
        <f>ROUND($D9*100000/'численность населения'!$C3,1)</f>
        <v>1</v>
      </c>
      <c r="F9" s="36">
        <f>(E9-C9)*100/C9</f>
        <v>0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4</v>
      </c>
      <c r="E10" s="31">
        <f>ROUND($D10*100000/'численность населения'!$C4,1)</f>
        <v>9.8</v>
      </c>
      <c r="F10" s="36" t="e">
        <f>(E10-C10)*100/C10</f>
        <v>#DIV/0!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>(E12-C12)*100/C12</f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3</v>
      </c>
      <c r="C13" s="31">
        <f>ROUND($B13*100000/'численность населения'!$B7,1)</f>
        <v>4.8</v>
      </c>
      <c r="D13" s="28">
        <v>9</v>
      </c>
      <c r="E13" s="31">
        <f>ROUND($D13*100000/'численность населения'!$C7,1)</f>
        <v>13.8</v>
      </c>
      <c r="F13" s="36">
        <f aca="true" t="shared" si="0" ref="F13:F31">(E13-C13)*100/C13</f>
        <v>187.5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/>
      <c r="E14" s="31">
        <f>ROUND($D14*100000/'численность населения'!$C8,1)</f>
        <v>0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30</v>
      </c>
      <c r="C15" s="31">
        <f>ROUND($B15*100000/'численность населения'!$B9,1)</f>
        <v>49.5</v>
      </c>
      <c r="D15" s="28">
        <v>4</v>
      </c>
      <c r="E15" s="31">
        <f>ROUND($D15*100000/'численность населения'!$C9,1)</f>
        <v>6.9</v>
      </c>
      <c r="F15" s="36">
        <f t="shared" si="0"/>
        <v>-86.06060606060606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21</v>
      </c>
      <c r="C16" s="31">
        <f>ROUND($B16*100000/'численность населения'!$B10,1)</f>
        <v>7.8</v>
      </c>
      <c r="D16" s="28">
        <v>7</v>
      </c>
      <c r="E16" s="31">
        <f>ROUND($D16*100000/'численность населения'!$C10,1)</f>
        <v>2.5</v>
      </c>
      <c r="F16" s="36">
        <f t="shared" si="0"/>
        <v>-67.94871794871796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49</v>
      </c>
      <c r="C17" s="31">
        <f>ROUND($B17*100000/'численность населения'!$B11,1)</f>
        <v>14.2</v>
      </c>
      <c r="D17" s="28">
        <v>54</v>
      </c>
      <c r="E17" s="31">
        <f>ROUND($D17*100000/'численность населения'!$C11,1)</f>
        <v>14.9</v>
      </c>
      <c r="F17" s="36">
        <f t="shared" si="0"/>
        <v>4.929577464788741</v>
      </c>
      <c r="G17" s="28">
        <v>2</v>
      </c>
      <c r="H17" s="31">
        <f>($G17*100000)/'численность населения'!$B11</f>
        <v>0.5801406260877636</v>
      </c>
      <c r="I17" s="28">
        <v>4</v>
      </c>
      <c r="J17" s="31">
        <f>($I17*100000)/'численность населения'!$C11</f>
        <v>1.1053387863380126</v>
      </c>
      <c r="K17" s="36">
        <f>(J17-H17)*100/H17</f>
        <v>90.52945727865593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</v>
      </c>
      <c r="C18" s="31">
        <f>ROUND($B18*100000/'численность населения'!$B12,1)</f>
        <v>0.8</v>
      </c>
      <c r="D18" s="28">
        <v>16</v>
      </c>
      <c r="E18" s="31">
        <f>ROUND($D18*100000/'численность населения'!$C12,1)</f>
        <v>12.6</v>
      </c>
      <c r="F18" s="36">
        <f t="shared" si="0"/>
        <v>1475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2</v>
      </c>
      <c r="C19" s="31">
        <f>ROUND($B19*100000/'численность населения'!$B13,1)</f>
        <v>4.9</v>
      </c>
      <c r="D19" s="28">
        <v>0</v>
      </c>
      <c r="E19" s="31">
        <f>ROUND($D19*100000/'численность населения'!$C13,1)</f>
        <v>0</v>
      </c>
      <c r="F19" s="36">
        <f t="shared" si="0"/>
        <v>-100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0</v>
      </c>
      <c r="C20" s="31"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3</v>
      </c>
      <c r="E23" s="31">
        <f>ROUND($D23*100000/'численность населения'!$C17,1)</f>
        <v>8.3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13</v>
      </c>
      <c r="C24" s="31">
        <f>ROUND($B24*100000/'численность населения'!$B18,1)</f>
        <v>10.6</v>
      </c>
      <c r="D24" s="28">
        <v>37</v>
      </c>
      <c r="E24" s="31">
        <f>ROUND($D24*100000/'численность населения'!$C18,1)</f>
        <v>30.1</v>
      </c>
      <c r="F24" s="36">
        <f t="shared" si="0"/>
        <v>183.9622641509434</v>
      </c>
      <c r="G24" s="28">
        <v>0</v>
      </c>
      <c r="H24" s="31">
        <f>($G24*100000)/'численность населения'!$B18</f>
        <v>0</v>
      </c>
      <c r="I24" s="28">
        <v>0</v>
      </c>
      <c r="J24" s="31">
        <f>($I24*100000)/'численность населения'!$C18</f>
        <v>0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3</v>
      </c>
      <c r="E28" s="31">
        <f>ROUND($D28*100000/'численность населения'!$C22,1)</f>
        <v>13</v>
      </c>
      <c r="F28" s="36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4</v>
      </c>
      <c r="C30" s="31">
        <f>ROUND($B30*100000/'численность населения'!$B24,1)</f>
        <v>8.9</v>
      </c>
      <c r="D30" s="28">
        <v>0</v>
      </c>
      <c r="E30" s="31">
        <f>ROUND($D30*100000/'численность населения'!$C24,1)</f>
        <v>0</v>
      </c>
      <c r="F30" s="36">
        <f t="shared" si="0"/>
        <v>-100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124</v>
      </c>
      <c r="C31" s="25">
        <f>(B31*100000)/'численность населения'!B25</f>
        <v>7.657086046504448</v>
      </c>
      <c r="D31" s="13">
        <f>SUM($D9:$D30)</f>
        <v>138</v>
      </c>
      <c r="E31" s="14">
        <f>($D31*100000)/'численность населения'!$C25</f>
        <v>8.361052038460839</v>
      </c>
      <c r="F31" s="36">
        <f t="shared" si="0"/>
        <v>9.193653926323055</v>
      </c>
      <c r="G31" s="37">
        <f>SUM($G9:$G30)</f>
        <v>2</v>
      </c>
      <c r="H31" s="14">
        <f>($G31*100000)/'численность населения'!$B25</f>
        <v>0.12350138784684593</v>
      </c>
      <c r="I31" s="13">
        <f>SUM($I9:$I30)</f>
        <v>4</v>
      </c>
      <c r="J31" s="14">
        <f>($I31*100000)/'численность населения'!$C25</f>
        <v>0.24234933444814027</v>
      </c>
      <c r="K31" s="36">
        <f>(J31-H31)*100/H31</f>
        <v>96.23207372266754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38" t="s">
        <v>33</v>
      </c>
      <c r="B34" s="39"/>
      <c r="C34" s="3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26"/>
      <c r="E35" s="26"/>
      <c r="F35" s="26"/>
      <c r="G35" s="26"/>
      <c r="H35" s="40" t="s">
        <v>34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39"/>
      <c r="B37" s="39"/>
      <c r="C37" s="39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39"/>
      <c r="B38" s="39"/>
      <c r="C38" s="39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5:K5"/>
    <mergeCell ref="A4:J4"/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2" sqref="B32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2015</v>
      </c>
      <c r="C1" s="24">
        <v>2017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96145</v>
      </c>
      <c r="C3" s="19">
        <v>98948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40419</v>
      </c>
      <c r="C4" s="20">
        <v>40642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55979</v>
      </c>
      <c r="C5" s="20">
        <v>55405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42937</v>
      </c>
      <c r="C6" s="20">
        <v>43345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62902</v>
      </c>
      <c r="C7" s="20">
        <v>65154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43166</v>
      </c>
      <c r="C8" s="20">
        <v>43696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60568</v>
      </c>
      <c r="C9" s="20">
        <v>57957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269651</v>
      </c>
      <c r="C10" s="20">
        <v>274870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344744</v>
      </c>
      <c r="C11" s="20">
        <v>361880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125368</v>
      </c>
      <c r="C12" s="20">
        <v>126565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40957</v>
      </c>
      <c r="C13" s="20">
        <v>40979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17815</v>
      </c>
      <c r="C14" s="20">
        <v>17991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36530</v>
      </c>
      <c r="C15" s="20">
        <v>37253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48588</v>
      </c>
      <c r="C16" s="20">
        <v>48764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35925</v>
      </c>
      <c r="C17" s="20">
        <v>36268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122400</v>
      </c>
      <c r="C18" s="20">
        <v>122854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31853</v>
      </c>
      <c r="C19" s="20">
        <v>31257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25719</v>
      </c>
      <c r="C20" s="20">
        <v>29089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19675</v>
      </c>
      <c r="C21" s="20">
        <v>19719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23556</v>
      </c>
      <c r="C22" s="20">
        <v>23031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29658</v>
      </c>
      <c r="C23" s="20">
        <v>29501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44860</v>
      </c>
      <c r="C24" s="20">
        <v>45342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1619415</v>
      </c>
      <c r="C25" s="21">
        <f>SUM(C3:C24)</f>
        <v>1650510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2019-03-29T05:08:41Z</cp:lastPrinted>
  <dcterms:created xsi:type="dcterms:W3CDTF">2003-07-30T02:22:18Z</dcterms:created>
  <dcterms:modified xsi:type="dcterms:W3CDTF">2019-04-14T17:10:23Z</dcterms:modified>
  <cp:category/>
  <cp:version/>
  <cp:contentType/>
  <cp:contentStatus/>
</cp:coreProperties>
</file>